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C34EC71F-3D47-4023-82E5-0EC5CDA69C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e" sheetId="1" r:id="rId1"/>
    <sheet name="Federal" sheetId="4" r:id="rId2"/>
    <sheet name="Combin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  <c r="F25" i="5" s="1"/>
  <c r="G25" i="5"/>
  <c r="H25" i="5" s="1"/>
  <c r="E28" i="4"/>
  <c r="F28" i="4" s="1"/>
  <c r="G28" i="4"/>
  <c r="H28" i="4" s="1"/>
  <c r="E37" i="1"/>
  <c r="F37" i="1" s="1"/>
  <c r="G37" i="1"/>
  <c r="H37" i="1" s="1"/>
  <c r="E23" i="5" l="1"/>
  <c r="F23" i="5" s="1"/>
  <c r="G23" i="5"/>
  <c r="H23" i="5"/>
  <c r="E24" i="5"/>
  <c r="F24" i="5" s="1"/>
  <c r="G24" i="5"/>
  <c r="H24" i="5"/>
  <c r="E26" i="4"/>
  <c r="F26" i="4" s="1"/>
  <c r="G26" i="4"/>
  <c r="H26" i="4" s="1"/>
  <c r="E27" i="4"/>
  <c r="F27" i="4" s="1"/>
  <c r="G27" i="4"/>
  <c r="H27" i="4"/>
  <c r="E36" i="1"/>
  <c r="F36" i="1"/>
  <c r="G36" i="1"/>
  <c r="H36" i="1"/>
  <c r="G35" i="1"/>
  <c r="H35" i="1" s="1"/>
  <c r="E35" i="1"/>
  <c r="F35" i="1"/>
  <c r="E22" i="5"/>
  <c r="F22" i="5"/>
  <c r="G22" i="5"/>
  <c r="H22" i="5"/>
  <c r="G25" i="4"/>
  <c r="H25" i="4" s="1"/>
  <c r="E25" i="4"/>
  <c r="F25" i="4"/>
  <c r="G34" i="1"/>
  <c r="H34" i="1"/>
  <c r="E34" i="1"/>
  <c r="F34" i="1"/>
  <c r="E21" i="5"/>
  <c r="F21" i="5"/>
  <c r="G21" i="5"/>
  <c r="H21" i="5"/>
  <c r="E24" i="4"/>
  <c r="F24" i="4" s="1"/>
  <c r="G24" i="4"/>
  <c r="H24" i="4"/>
  <c r="E33" i="1"/>
  <c r="F33" i="1" s="1"/>
  <c r="G33" i="1"/>
  <c r="H33" i="1"/>
  <c r="E20" i="5"/>
  <c r="F20" i="5"/>
  <c r="G20" i="5"/>
  <c r="H20" i="5"/>
  <c r="E23" i="4"/>
  <c r="F23" i="4"/>
  <c r="G23" i="4"/>
  <c r="H23" i="4" s="1"/>
  <c r="E32" i="1"/>
  <c r="F32" i="1"/>
  <c r="G32" i="1"/>
  <c r="H32" i="1"/>
  <c r="G19" i="1"/>
  <c r="E19" i="1"/>
  <c r="E18" i="5"/>
  <c r="F18" i="5"/>
  <c r="G18" i="5"/>
  <c r="H18" i="5"/>
  <c r="E19" i="5"/>
  <c r="F19" i="5"/>
  <c r="G19" i="5"/>
  <c r="H19" i="5"/>
  <c r="E21" i="4"/>
  <c r="F21" i="4" s="1"/>
  <c r="G21" i="4"/>
  <c r="H21" i="4"/>
  <c r="E22" i="4"/>
  <c r="F22" i="4" s="1"/>
  <c r="G22" i="4"/>
  <c r="H22" i="4"/>
  <c r="E31" i="1"/>
  <c r="F31" i="1"/>
  <c r="G31" i="1"/>
  <c r="H31" i="1"/>
  <c r="E30" i="1"/>
  <c r="F30" i="1"/>
  <c r="G30" i="1"/>
  <c r="H30" i="1" s="1"/>
  <c r="G18" i="1"/>
  <c r="E18" i="1"/>
  <c r="E20" i="4"/>
  <c r="F20" i="4" s="1"/>
  <c r="G20" i="4"/>
  <c r="H20" i="4"/>
  <c r="E29" i="1"/>
  <c r="F29" i="1" s="1"/>
  <c r="G29" i="1"/>
  <c r="H29" i="1"/>
  <c r="D16" i="5"/>
  <c r="G17" i="5" s="1"/>
  <c r="H17" i="5" s="1"/>
  <c r="C16" i="5"/>
  <c r="E17" i="5" s="1"/>
  <c r="F17" i="5" s="1"/>
  <c r="E19" i="4"/>
  <c r="F19" i="4" s="1"/>
  <c r="G19" i="4"/>
  <c r="H19" i="4"/>
  <c r="E28" i="1"/>
  <c r="F28" i="1"/>
  <c r="G28" i="1"/>
  <c r="H28" i="1"/>
  <c r="G17" i="1"/>
  <c r="E17" i="1"/>
  <c r="A14" i="5"/>
  <c r="B14" i="5"/>
  <c r="C14" i="5"/>
  <c r="D14" i="5"/>
  <c r="G15" i="5" s="1"/>
  <c r="H15" i="5" s="1"/>
  <c r="A15" i="5"/>
  <c r="B15" i="5"/>
  <c r="C15" i="5"/>
  <c r="E15" i="5" s="1"/>
  <c r="F15" i="5" s="1"/>
  <c r="D15" i="5"/>
  <c r="G18" i="4"/>
  <c r="H18" i="4"/>
  <c r="E18" i="4"/>
  <c r="F18" i="4" s="1"/>
  <c r="G17" i="4"/>
  <c r="H17" i="4"/>
  <c r="E17" i="4"/>
  <c r="F17" i="4" s="1"/>
  <c r="E27" i="1"/>
  <c r="F27" i="1"/>
  <c r="G27" i="1"/>
  <c r="H27" i="1" s="1"/>
  <c r="G26" i="1"/>
  <c r="H26" i="1"/>
  <c r="E26" i="1"/>
  <c r="F26" i="1"/>
  <c r="A7" i="5"/>
  <c r="B7" i="5"/>
  <c r="C7" i="5"/>
  <c r="D7" i="5"/>
  <c r="A8" i="5"/>
  <c r="B8" i="5"/>
  <c r="C8" i="5"/>
  <c r="D8" i="5"/>
  <c r="G8" i="5" s="1"/>
  <c r="H8" i="5" s="1"/>
  <c r="A9" i="5"/>
  <c r="B9" i="5"/>
  <c r="C9" i="5"/>
  <c r="E9" i="5" s="1"/>
  <c r="F9" i="5" s="1"/>
  <c r="D9" i="5"/>
  <c r="A10" i="5"/>
  <c r="B10" i="5"/>
  <c r="C10" i="5"/>
  <c r="D10" i="5"/>
  <c r="A11" i="5"/>
  <c r="B11" i="5"/>
  <c r="C11" i="5"/>
  <c r="D11" i="5"/>
  <c r="A12" i="5"/>
  <c r="B12" i="5"/>
  <c r="C12" i="5"/>
  <c r="E12" i="5" s="1"/>
  <c r="F12" i="5" s="1"/>
  <c r="D12" i="5"/>
  <c r="G12" i="5" s="1"/>
  <c r="H12" i="5" s="1"/>
  <c r="A13" i="5"/>
  <c r="B13" i="5"/>
  <c r="C13" i="5"/>
  <c r="D13" i="5"/>
  <c r="G16" i="4"/>
  <c r="H16" i="4"/>
  <c r="E16" i="4"/>
  <c r="F16" i="4" s="1"/>
  <c r="G15" i="4"/>
  <c r="H15" i="4" s="1"/>
  <c r="E15" i="4"/>
  <c r="F15" i="4" s="1"/>
  <c r="G14" i="4"/>
  <c r="H14" i="4"/>
  <c r="E14" i="4"/>
  <c r="F14" i="4" s="1"/>
  <c r="G13" i="4"/>
  <c r="H13" i="4" s="1"/>
  <c r="E13" i="4"/>
  <c r="F13" i="4" s="1"/>
  <c r="G12" i="4"/>
  <c r="H12" i="4"/>
  <c r="E12" i="4"/>
  <c r="F12" i="4" s="1"/>
  <c r="G11" i="4"/>
  <c r="H11" i="4" s="1"/>
  <c r="E11" i="4"/>
  <c r="F11" i="4" s="1"/>
  <c r="G10" i="4"/>
  <c r="H10" i="4"/>
  <c r="E10" i="4"/>
  <c r="F10" i="4" s="1"/>
  <c r="G9" i="4"/>
  <c r="H9" i="4" s="1"/>
  <c r="E9" i="4"/>
  <c r="F9" i="4" s="1"/>
  <c r="G8" i="4"/>
  <c r="H8" i="4"/>
  <c r="E8" i="4"/>
  <c r="F8" i="4" s="1"/>
  <c r="E25" i="1"/>
  <c r="F25" i="1"/>
  <c r="G25" i="1"/>
  <c r="H25" i="1"/>
  <c r="E24" i="1"/>
  <c r="F24" i="1"/>
  <c r="G24" i="1"/>
  <c r="H24" i="1" s="1"/>
  <c r="E16" i="1"/>
  <c r="G16" i="1"/>
  <c r="E23" i="1"/>
  <c r="F23" i="1"/>
  <c r="G23" i="1"/>
  <c r="H23" i="1"/>
  <c r="E22" i="1"/>
  <c r="F22" i="1" s="1"/>
  <c r="G22" i="1"/>
  <c r="H22" i="1"/>
  <c r="E21" i="1"/>
  <c r="F21" i="1"/>
  <c r="G21" i="1"/>
  <c r="H21" i="1"/>
  <c r="G15" i="1"/>
  <c r="E15" i="1"/>
  <c r="E20" i="1"/>
  <c r="F20" i="1"/>
  <c r="G20" i="1"/>
  <c r="H20" i="1"/>
  <c r="G14" i="1"/>
  <c r="E14" i="1"/>
  <c r="G13" i="1"/>
  <c r="E13" i="1"/>
  <c r="E9" i="1"/>
  <c r="E10" i="1"/>
  <c r="E11" i="1"/>
  <c r="E12" i="1"/>
  <c r="E8" i="1"/>
  <c r="G9" i="1"/>
  <c r="G10" i="1"/>
  <c r="G11" i="1"/>
  <c r="G12" i="1"/>
  <c r="G8" i="1"/>
  <c r="G16" i="5"/>
  <c r="H16" i="5"/>
  <c r="G11" i="5"/>
  <c r="H11" i="5" s="1"/>
  <c r="G14" i="5"/>
  <c r="H14" i="5"/>
  <c r="E8" i="5" l="1"/>
  <c r="F8" i="5" s="1"/>
  <c r="G10" i="5"/>
  <c r="H10" i="5" s="1"/>
  <c r="E13" i="5"/>
  <c r="F13" i="5" s="1"/>
  <c r="E11" i="5"/>
  <c r="F11" i="5" s="1"/>
  <c r="E10" i="5"/>
  <c r="F10" i="5" s="1"/>
  <c r="E14" i="5"/>
  <c r="F14" i="5" s="1"/>
  <c r="G13" i="5"/>
  <c r="H13" i="5" s="1"/>
  <c r="E16" i="5"/>
  <c r="F16" i="5" s="1"/>
  <c r="G9" i="5"/>
  <c r="H9" i="5" s="1"/>
</calcChain>
</file>

<file path=xl/sharedStrings.xml><?xml version="1.0" encoding="utf-8"?>
<sst xmlns="http://schemas.openxmlformats.org/spreadsheetml/2006/main" count="91" uniqueCount="23">
  <si>
    <t>*1943</t>
  </si>
  <si>
    <t>*1948</t>
  </si>
  <si>
    <t>Year</t>
  </si>
  <si>
    <t>Ended</t>
  </si>
  <si>
    <t>Dec.31</t>
  </si>
  <si>
    <t>Number of</t>
  </si>
  <si>
    <t>Operating</t>
  </si>
  <si>
    <t>Credit Unions</t>
  </si>
  <si>
    <t>Total Members</t>
  </si>
  <si>
    <t>Assets</t>
  </si>
  <si>
    <t>Members</t>
  </si>
  <si>
    <t>Percentage</t>
  </si>
  <si>
    <t>* As of June 30</t>
  </si>
  <si>
    <t>Change in</t>
  </si>
  <si>
    <t>Change</t>
  </si>
  <si>
    <t xml:space="preserve">……… </t>
  </si>
  <si>
    <t xml:space="preserve">$…………… </t>
  </si>
  <si>
    <t xml:space="preserve">…………. </t>
  </si>
  <si>
    <t>GROWTH OF STATE CHARTERED CREDIT UNIONS</t>
  </si>
  <si>
    <t xml:space="preserve"> * 2005</t>
  </si>
  <si>
    <t>2005:  Heritage CU and Bryant CU switch from state charter.</t>
  </si>
  <si>
    <t>GROWTH OF FEDERAL CHARTERED CREDIT UNIONS</t>
  </si>
  <si>
    <t>GROWTH OF ALL VERMONT CREDIT UNIONS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</si>
</sst>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%\ ;\(0.00%\)"/>
    <numFmt numFmtId="165" formatCode="&quot;$&quot;\ \ \ \ \ \ \ \ \ \ \ \ #,###"/>
    <numFmt numFmtId="166" formatCode="&quot;$&quot;#,##0"/>
  </numFmts>
  <fonts count="7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7" fontId="1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1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3" fontId="3" fillId="0" borderId="0" xfId="0" applyNumberFormat="1" applyFont="1"/>
    <xf numFmtId="37" fontId="3" fillId="0" borderId="0" xfId="0" applyNumberFormat="1" applyFont="1"/>
    <xf numFmtId="37" fontId="3" fillId="0" borderId="0" xfId="1" applyNumberFormat="1" applyFont="1"/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workbookViewId="0">
      <selection activeCell="C38" sqref="C38"/>
    </sheetView>
  </sheetViews>
  <sheetFormatPr defaultRowHeight="13.2" x14ac:dyDescent="0.25"/>
  <cols>
    <col min="1" max="1" width="15.6640625" style="15" customWidth="1"/>
    <col min="2" max="2" width="15.6640625" style="17" customWidth="1"/>
    <col min="3" max="8" width="15.6640625" style="15" customWidth="1"/>
  </cols>
  <sheetData>
    <row r="1" spans="1:8" ht="15.6" x14ac:dyDescent="0.3">
      <c r="A1" s="18" t="s">
        <v>18</v>
      </c>
      <c r="B1" s="18"/>
      <c r="C1" s="18"/>
      <c r="D1" s="18"/>
      <c r="E1" s="18"/>
      <c r="F1" s="18"/>
      <c r="G1" s="18"/>
      <c r="H1" s="18"/>
    </row>
    <row r="2" spans="1:8" ht="12.9" customHeight="1" x14ac:dyDescent="0.25">
      <c r="A2" s="3"/>
      <c r="B2" s="4"/>
      <c r="C2" s="3"/>
      <c r="D2" s="3"/>
      <c r="E2" s="3"/>
      <c r="F2" s="3"/>
      <c r="G2" s="3"/>
      <c r="H2" s="3"/>
    </row>
    <row r="3" spans="1:8" ht="12.9" customHeight="1" x14ac:dyDescent="0.25">
      <c r="A3" s="4" t="s">
        <v>2</v>
      </c>
      <c r="B3" s="4" t="s">
        <v>5</v>
      </c>
      <c r="C3" s="4"/>
      <c r="D3" s="4"/>
      <c r="E3" s="4"/>
      <c r="F3" s="4"/>
      <c r="G3" s="4"/>
      <c r="H3" s="4"/>
    </row>
    <row r="4" spans="1:8" ht="12.9" customHeight="1" x14ac:dyDescent="0.25">
      <c r="A4" s="4" t="s">
        <v>3</v>
      </c>
      <c r="B4" s="4" t="s">
        <v>6</v>
      </c>
      <c r="C4" s="4" t="s">
        <v>5</v>
      </c>
      <c r="D4" s="4"/>
      <c r="E4" s="4" t="s">
        <v>13</v>
      </c>
      <c r="F4" s="4" t="s">
        <v>11</v>
      </c>
      <c r="G4" s="4" t="s">
        <v>13</v>
      </c>
      <c r="H4" s="4" t="s">
        <v>11</v>
      </c>
    </row>
    <row r="5" spans="1:8" ht="12.9" customHeight="1" x14ac:dyDescent="0.25">
      <c r="A5" s="5" t="s">
        <v>4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14</v>
      </c>
      <c r="G5" s="5" t="s">
        <v>9</v>
      </c>
      <c r="H5" s="5" t="s">
        <v>14</v>
      </c>
    </row>
    <row r="6" spans="1:8" ht="6" customHeight="1" x14ac:dyDescent="0.25">
      <c r="A6" s="5"/>
      <c r="B6" s="5"/>
      <c r="C6" s="5"/>
      <c r="D6" s="5"/>
      <c r="E6" s="5"/>
      <c r="F6" s="5"/>
      <c r="G6" s="5"/>
      <c r="H6" s="5"/>
    </row>
    <row r="7" spans="1:8" ht="14.1" customHeight="1" x14ac:dyDescent="0.25">
      <c r="A7" s="4" t="s">
        <v>0</v>
      </c>
      <c r="B7" s="4">
        <v>3</v>
      </c>
      <c r="C7" s="3">
        <v>82</v>
      </c>
      <c r="D7" s="6">
        <v>1212</v>
      </c>
      <c r="E7" s="7" t="s">
        <v>15</v>
      </c>
      <c r="F7" s="8" t="s">
        <v>15</v>
      </c>
      <c r="G7" s="9" t="s">
        <v>16</v>
      </c>
      <c r="H7" s="8" t="s">
        <v>17</v>
      </c>
    </row>
    <row r="8" spans="1:8" ht="14.1" customHeight="1" x14ac:dyDescent="0.25">
      <c r="A8" s="4" t="s">
        <v>1</v>
      </c>
      <c r="B8" s="4">
        <v>21</v>
      </c>
      <c r="C8" s="10">
        <v>1658</v>
      </c>
      <c r="D8" s="10">
        <v>50195</v>
      </c>
      <c r="E8" s="11">
        <f t="shared" ref="E8:E18" si="0">C8-C7</f>
        <v>1576</v>
      </c>
      <c r="F8" s="8" t="s">
        <v>15</v>
      </c>
      <c r="G8" s="12">
        <f t="shared" ref="G8:G18" si="1">D8-D7</f>
        <v>48983</v>
      </c>
      <c r="H8" s="8" t="s">
        <v>17</v>
      </c>
    </row>
    <row r="9" spans="1:8" ht="14.1" customHeight="1" x14ac:dyDescent="0.25">
      <c r="A9" s="4">
        <v>1953</v>
      </c>
      <c r="B9" s="4">
        <v>50</v>
      </c>
      <c r="C9" s="10">
        <v>7658</v>
      </c>
      <c r="D9" s="10">
        <v>819545</v>
      </c>
      <c r="E9" s="11">
        <f t="shared" si="0"/>
        <v>6000</v>
      </c>
      <c r="F9" s="8" t="s">
        <v>15</v>
      </c>
      <c r="G9" s="11">
        <f t="shared" si="1"/>
        <v>769350</v>
      </c>
      <c r="H9" s="8" t="s">
        <v>17</v>
      </c>
    </row>
    <row r="10" spans="1:8" ht="14.1" customHeight="1" x14ac:dyDescent="0.25">
      <c r="A10" s="4">
        <v>1958</v>
      </c>
      <c r="B10" s="4">
        <v>61</v>
      </c>
      <c r="C10" s="10">
        <v>13742</v>
      </c>
      <c r="D10" s="10">
        <v>3079129</v>
      </c>
      <c r="E10" s="11">
        <f t="shared" si="0"/>
        <v>6084</v>
      </c>
      <c r="F10" s="8" t="s">
        <v>15</v>
      </c>
      <c r="G10" s="11">
        <f t="shared" si="1"/>
        <v>2259584</v>
      </c>
      <c r="H10" s="8" t="s">
        <v>17</v>
      </c>
    </row>
    <row r="11" spans="1:8" ht="14.1" customHeight="1" x14ac:dyDescent="0.25">
      <c r="A11" s="4">
        <v>1963</v>
      </c>
      <c r="B11" s="4">
        <v>68</v>
      </c>
      <c r="C11" s="10">
        <v>21705</v>
      </c>
      <c r="D11" s="10">
        <v>8628116</v>
      </c>
      <c r="E11" s="11">
        <f t="shared" si="0"/>
        <v>7963</v>
      </c>
      <c r="F11" s="8" t="s">
        <v>15</v>
      </c>
      <c r="G11" s="11">
        <f t="shared" si="1"/>
        <v>5548987</v>
      </c>
      <c r="H11" s="8" t="s">
        <v>17</v>
      </c>
    </row>
    <row r="12" spans="1:8" ht="14.1" customHeight="1" x14ac:dyDescent="0.25">
      <c r="A12" s="4">
        <v>1968</v>
      </c>
      <c r="B12" s="4">
        <v>72</v>
      </c>
      <c r="C12" s="10">
        <v>34453</v>
      </c>
      <c r="D12" s="10">
        <v>18069377</v>
      </c>
      <c r="E12" s="11">
        <f t="shared" si="0"/>
        <v>12748</v>
      </c>
      <c r="F12" s="8" t="s">
        <v>15</v>
      </c>
      <c r="G12" s="11">
        <f t="shared" si="1"/>
        <v>9441261</v>
      </c>
      <c r="H12" s="8" t="s">
        <v>17</v>
      </c>
    </row>
    <row r="13" spans="1:8" ht="14.1" customHeight="1" x14ac:dyDescent="0.25">
      <c r="A13" s="4">
        <v>1973</v>
      </c>
      <c r="B13" s="4">
        <v>71</v>
      </c>
      <c r="C13" s="10">
        <v>43262</v>
      </c>
      <c r="D13" s="10">
        <v>30021260</v>
      </c>
      <c r="E13" s="11">
        <f t="shared" si="0"/>
        <v>8809</v>
      </c>
      <c r="F13" s="8" t="s">
        <v>15</v>
      </c>
      <c r="G13" s="11">
        <f t="shared" si="1"/>
        <v>11951883</v>
      </c>
      <c r="H13" s="8" t="s">
        <v>17</v>
      </c>
    </row>
    <row r="14" spans="1:8" ht="14.1" customHeight="1" x14ac:dyDescent="0.25">
      <c r="A14" s="4">
        <v>1978</v>
      </c>
      <c r="B14" s="4">
        <v>68</v>
      </c>
      <c r="C14" s="10">
        <v>55647</v>
      </c>
      <c r="D14" s="10">
        <v>56345911</v>
      </c>
      <c r="E14" s="11">
        <f t="shared" si="0"/>
        <v>12385</v>
      </c>
      <c r="F14" s="8" t="s">
        <v>15</v>
      </c>
      <c r="G14" s="11">
        <f t="shared" si="1"/>
        <v>26324651</v>
      </c>
      <c r="H14" s="8" t="s">
        <v>17</v>
      </c>
    </row>
    <row r="15" spans="1:8" ht="14.1" customHeight="1" x14ac:dyDescent="0.25">
      <c r="A15" s="4">
        <v>1983</v>
      </c>
      <c r="B15" s="4">
        <v>68</v>
      </c>
      <c r="C15" s="10">
        <v>77830</v>
      </c>
      <c r="D15" s="10">
        <v>119048215</v>
      </c>
      <c r="E15" s="11">
        <f t="shared" si="0"/>
        <v>22183</v>
      </c>
      <c r="F15" s="8" t="s">
        <v>15</v>
      </c>
      <c r="G15" s="11">
        <f t="shared" si="1"/>
        <v>62702304</v>
      </c>
      <c r="H15" s="8" t="s">
        <v>17</v>
      </c>
    </row>
    <row r="16" spans="1:8" ht="14.1" customHeight="1" x14ac:dyDescent="0.25">
      <c r="A16" s="4">
        <v>1988</v>
      </c>
      <c r="B16" s="4">
        <v>54</v>
      </c>
      <c r="C16" s="10">
        <v>86643</v>
      </c>
      <c r="D16" s="10">
        <v>234607048</v>
      </c>
      <c r="E16" s="11">
        <f t="shared" si="0"/>
        <v>8813</v>
      </c>
      <c r="F16" s="8" t="s">
        <v>15</v>
      </c>
      <c r="G16" s="11">
        <f t="shared" si="1"/>
        <v>115558833</v>
      </c>
      <c r="H16" s="8" t="s">
        <v>17</v>
      </c>
    </row>
    <row r="17" spans="1:8" ht="14.1" customHeight="1" x14ac:dyDescent="0.25">
      <c r="A17" s="4">
        <v>1993</v>
      </c>
      <c r="B17" s="4">
        <v>46</v>
      </c>
      <c r="C17" s="10">
        <v>93765</v>
      </c>
      <c r="D17" s="10">
        <v>338070515</v>
      </c>
      <c r="E17" s="11">
        <f t="shared" si="0"/>
        <v>7122</v>
      </c>
      <c r="F17" s="8" t="s">
        <v>15</v>
      </c>
      <c r="G17" s="11">
        <f t="shared" si="1"/>
        <v>103463467</v>
      </c>
      <c r="H17" s="8" t="s">
        <v>17</v>
      </c>
    </row>
    <row r="18" spans="1:8" ht="14.1" customHeight="1" x14ac:dyDescent="0.25">
      <c r="A18" s="4">
        <v>1998</v>
      </c>
      <c r="B18" s="4">
        <v>40</v>
      </c>
      <c r="C18" s="10">
        <v>117296</v>
      </c>
      <c r="D18" s="10">
        <v>506237097</v>
      </c>
      <c r="E18" s="11">
        <f t="shared" si="0"/>
        <v>23531</v>
      </c>
      <c r="F18" s="8" t="s">
        <v>15</v>
      </c>
      <c r="G18" s="11">
        <f t="shared" si="1"/>
        <v>168166582</v>
      </c>
      <c r="H18" s="8" t="s">
        <v>17</v>
      </c>
    </row>
    <row r="19" spans="1:8" ht="14.1" customHeight="1" x14ac:dyDescent="0.25">
      <c r="A19" s="4">
        <v>2003</v>
      </c>
      <c r="B19" s="4">
        <v>31</v>
      </c>
      <c r="C19" s="10">
        <v>144012</v>
      </c>
      <c r="D19" s="10">
        <v>776286460</v>
      </c>
      <c r="E19" s="11">
        <f>C19-C18</f>
        <v>26716</v>
      </c>
      <c r="F19" s="8" t="s">
        <v>15</v>
      </c>
      <c r="G19" s="11">
        <f>D19-D18</f>
        <v>270049363</v>
      </c>
      <c r="H19" s="8" t="s">
        <v>17</v>
      </c>
    </row>
    <row r="20" spans="1:8" ht="14.1" customHeight="1" x14ac:dyDescent="0.25">
      <c r="A20" s="4">
        <v>2004</v>
      </c>
      <c r="B20" s="4">
        <v>30</v>
      </c>
      <c r="C20" s="10">
        <v>147354</v>
      </c>
      <c r="D20" s="10">
        <v>816874896</v>
      </c>
      <c r="E20" s="11">
        <f>C20-C19</f>
        <v>3342</v>
      </c>
      <c r="F20" s="13">
        <f>E20/C19</f>
        <v>2.3206399466711106E-2</v>
      </c>
      <c r="G20" s="11">
        <f>D20-D19</f>
        <v>40588436</v>
      </c>
      <c r="H20" s="13">
        <f>G20/D19</f>
        <v>5.2285384444293925E-2</v>
      </c>
    </row>
    <row r="21" spans="1:8" ht="14.1" customHeight="1" x14ac:dyDescent="0.25">
      <c r="A21" s="4">
        <v>2005</v>
      </c>
      <c r="B21" s="4">
        <v>26</v>
      </c>
      <c r="C21" s="10">
        <v>127372</v>
      </c>
      <c r="D21" s="10">
        <v>682482790</v>
      </c>
      <c r="E21" s="11">
        <f t="shared" ref="E21:E26" si="2">C21-C20</f>
        <v>-19982</v>
      </c>
      <c r="F21" s="13">
        <f t="shared" ref="F21:F26" si="3">E21/C20</f>
        <v>-0.13560541281539693</v>
      </c>
      <c r="G21" s="11">
        <f t="shared" ref="G21:G26" si="4">D21-D20</f>
        <v>-134392106</v>
      </c>
      <c r="H21" s="13">
        <f t="shared" ref="H21:H26" si="5">G21/D20</f>
        <v>-0.16451981405975291</v>
      </c>
    </row>
    <row r="22" spans="1:8" ht="14.1" customHeight="1" x14ac:dyDescent="0.25">
      <c r="A22" s="4">
        <v>2006</v>
      </c>
      <c r="B22" s="4">
        <v>23</v>
      </c>
      <c r="C22" s="10">
        <v>123239</v>
      </c>
      <c r="D22" s="10">
        <v>666048700</v>
      </c>
      <c r="E22" s="11">
        <f t="shared" si="2"/>
        <v>-4133</v>
      </c>
      <c r="F22" s="13">
        <f t="shared" si="3"/>
        <v>-3.2448261784379616E-2</v>
      </c>
      <c r="G22" s="11">
        <f t="shared" si="4"/>
        <v>-16434090</v>
      </c>
      <c r="H22" s="13">
        <f t="shared" si="5"/>
        <v>-2.4079859947823738E-2</v>
      </c>
    </row>
    <row r="23" spans="1:8" ht="14.1" customHeight="1" x14ac:dyDescent="0.25">
      <c r="A23" s="4">
        <v>2007</v>
      </c>
      <c r="B23" s="4">
        <v>23</v>
      </c>
      <c r="C23" s="10">
        <v>120677</v>
      </c>
      <c r="D23" s="10">
        <v>686569292</v>
      </c>
      <c r="E23" s="11">
        <f t="shared" si="2"/>
        <v>-2562</v>
      </c>
      <c r="F23" s="13">
        <f t="shared" si="3"/>
        <v>-2.0788873652009508E-2</v>
      </c>
      <c r="G23" s="11">
        <f t="shared" si="4"/>
        <v>20520592</v>
      </c>
      <c r="H23" s="13">
        <f t="shared" si="5"/>
        <v>3.0809446816726763E-2</v>
      </c>
    </row>
    <row r="24" spans="1:8" ht="14.1" customHeight="1" x14ac:dyDescent="0.25">
      <c r="A24" s="4">
        <v>2008</v>
      </c>
      <c r="B24" s="4">
        <v>22</v>
      </c>
      <c r="C24" s="10">
        <v>122646</v>
      </c>
      <c r="D24" s="10">
        <v>784798697</v>
      </c>
      <c r="E24" s="11">
        <f t="shared" si="2"/>
        <v>1969</v>
      </c>
      <c r="F24" s="13">
        <f t="shared" si="3"/>
        <v>1.6316282307316226E-2</v>
      </c>
      <c r="G24" s="11">
        <f t="shared" si="4"/>
        <v>98229405</v>
      </c>
      <c r="H24" s="13">
        <f t="shared" si="5"/>
        <v>0.14307282039057465</v>
      </c>
    </row>
    <row r="25" spans="1:8" ht="14.1" customHeight="1" x14ac:dyDescent="0.25">
      <c r="A25" s="4">
        <v>2009</v>
      </c>
      <c r="B25" s="4">
        <v>21</v>
      </c>
      <c r="C25" s="10">
        <v>123348</v>
      </c>
      <c r="D25" s="10">
        <v>875048564</v>
      </c>
      <c r="E25" s="11">
        <f t="shared" si="2"/>
        <v>702</v>
      </c>
      <c r="F25" s="13">
        <f t="shared" si="3"/>
        <v>5.7237904212122694E-3</v>
      </c>
      <c r="G25" s="11">
        <f t="shared" si="4"/>
        <v>90249867</v>
      </c>
      <c r="H25" s="13">
        <f t="shared" si="5"/>
        <v>0.11499747303989216</v>
      </c>
    </row>
    <row r="26" spans="1:8" ht="14.1" customHeight="1" x14ac:dyDescent="0.25">
      <c r="A26" s="4">
        <v>2010</v>
      </c>
      <c r="B26" s="4">
        <v>20</v>
      </c>
      <c r="C26" s="10">
        <v>130741</v>
      </c>
      <c r="D26" s="10">
        <v>992425400</v>
      </c>
      <c r="E26" s="11">
        <f t="shared" si="2"/>
        <v>7393</v>
      </c>
      <c r="F26" s="13">
        <f t="shared" si="3"/>
        <v>5.9936115705159387E-2</v>
      </c>
      <c r="G26" s="11">
        <f t="shared" si="4"/>
        <v>117376836</v>
      </c>
      <c r="H26" s="13">
        <f t="shared" si="5"/>
        <v>0.13413751056678497</v>
      </c>
    </row>
    <row r="27" spans="1:8" ht="14.1" customHeight="1" x14ac:dyDescent="0.25">
      <c r="A27" s="4">
        <v>2011</v>
      </c>
      <c r="B27" s="4">
        <v>21</v>
      </c>
      <c r="C27" s="10">
        <v>135739</v>
      </c>
      <c r="D27" s="10">
        <v>1071927905</v>
      </c>
      <c r="E27" s="11">
        <f t="shared" ref="E27:E32" si="6">C27-C26</f>
        <v>4998</v>
      </c>
      <c r="F27" s="13">
        <f t="shared" ref="F27:F32" si="7">E27/C26</f>
        <v>3.8228252805164412E-2</v>
      </c>
      <c r="G27" s="11">
        <f t="shared" ref="G27:G32" si="8">D27-D26</f>
        <v>79502505</v>
      </c>
      <c r="H27" s="13">
        <f t="shared" ref="H27:H32" si="9">G27/D26</f>
        <v>8.0109300910678027E-2</v>
      </c>
    </row>
    <row r="28" spans="1:8" ht="14.1" customHeight="1" x14ac:dyDescent="0.25">
      <c r="A28" s="4">
        <v>2012</v>
      </c>
      <c r="B28" s="4">
        <v>19</v>
      </c>
      <c r="C28" s="10">
        <v>132483</v>
      </c>
      <c r="D28" s="10">
        <v>1109715034</v>
      </c>
      <c r="E28" s="11">
        <f t="shared" si="6"/>
        <v>-3256</v>
      </c>
      <c r="F28" s="13">
        <f t="shared" si="7"/>
        <v>-2.398721075004236E-2</v>
      </c>
      <c r="G28" s="11">
        <f t="shared" si="8"/>
        <v>37787129</v>
      </c>
      <c r="H28" s="13">
        <f t="shared" si="9"/>
        <v>3.5251558265945136E-2</v>
      </c>
    </row>
    <row r="29" spans="1:8" ht="14.1" customHeight="1" x14ac:dyDescent="0.25">
      <c r="A29" s="4">
        <v>2013</v>
      </c>
      <c r="B29" s="4">
        <v>18</v>
      </c>
      <c r="C29" s="10">
        <v>136025</v>
      </c>
      <c r="D29" s="10">
        <v>1137133381</v>
      </c>
      <c r="E29" s="11">
        <f t="shared" si="6"/>
        <v>3542</v>
      </c>
      <c r="F29" s="13">
        <f t="shared" si="7"/>
        <v>2.6735505687522174E-2</v>
      </c>
      <c r="G29" s="11">
        <f t="shared" si="8"/>
        <v>27418347</v>
      </c>
      <c r="H29" s="13">
        <f t="shared" si="9"/>
        <v>2.4707556588802599E-2</v>
      </c>
    </row>
    <row r="30" spans="1:8" ht="14.1" customHeight="1" x14ac:dyDescent="0.25">
      <c r="A30" s="4">
        <v>2014</v>
      </c>
      <c r="B30" s="4">
        <v>17</v>
      </c>
      <c r="C30" s="10">
        <v>135195</v>
      </c>
      <c r="D30" s="10">
        <v>1208821420</v>
      </c>
      <c r="E30" s="11">
        <f t="shared" si="6"/>
        <v>-830</v>
      </c>
      <c r="F30" s="13">
        <f t="shared" si="7"/>
        <v>-6.1018195184708692E-3</v>
      </c>
      <c r="G30" s="11">
        <f t="shared" si="8"/>
        <v>71688039</v>
      </c>
      <c r="H30" s="13">
        <f t="shared" si="9"/>
        <v>6.3042770705541359E-2</v>
      </c>
    </row>
    <row r="31" spans="1:8" ht="14.1" customHeight="1" x14ac:dyDescent="0.25">
      <c r="A31" s="4">
        <v>2015</v>
      </c>
      <c r="B31" s="4">
        <v>16</v>
      </c>
      <c r="C31" s="10">
        <v>138349</v>
      </c>
      <c r="D31" s="10">
        <v>1271842715</v>
      </c>
      <c r="E31" s="11">
        <f t="shared" si="6"/>
        <v>3154</v>
      </c>
      <c r="F31" s="13">
        <f t="shared" si="7"/>
        <v>2.3329265135544952E-2</v>
      </c>
      <c r="G31" s="11">
        <f t="shared" si="8"/>
        <v>63021295</v>
      </c>
      <c r="H31" s="13">
        <f t="shared" si="9"/>
        <v>5.2134495598200103E-2</v>
      </c>
    </row>
    <row r="32" spans="1:8" ht="14.1" customHeight="1" x14ac:dyDescent="0.25">
      <c r="A32" s="4">
        <v>2016</v>
      </c>
      <c r="B32" s="4">
        <v>16</v>
      </c>
      <c r="C32" s="10">
        <v>141378</v>
      </c>
      <c r="D32" s="10">
        <v>1339505488</v>
      </c>
      <c r="E32" s="11">
        <f t="shared" si="6"/>
        <v>3029</v>
      </c>
      <c r="F32" s="13">
        <f t="shared" si="7"/>
        <v>2.1893905991369651E-2</v>
      </c>
      <c r="G32" s="11">
        <f t="shared" si="8"/>
        <v>67662773</v>
      </c>
      <c r="H32" s="13">
        <f t="shared" si="9"/>
        <v>5.3200582274829482E-2</v>
      </c>
    </row>
    <row r="33" spans="1:8" ht="14.1" customHeight="1" x14ac:dyDescent="0.25">
      <c r="A33" s="4">
        <v>2017</v>
      </c>
      <c r="B33" s="4">
        <v>13</v>
      </c>
      <c r="C33" s="10">
        <v>139146</v>
      </c>
      <c r="D33" s="10">
        <v>1355467242</v>
      </c>
      <c r="E33" s="11">
        <f>C33-C32</f>
        <v>-2232</v>
      </c>
      <c r="F33" s="13">
        <f>E33/C32</f>
        <v>-1.5787463396002208E-2</v>
      </c>
      <c r="G33" s="11">
        <f>D33-D32</f>
        <v>15961754</v>
      </c>
      <c r="H33" s="13">
        <f>G33/D32</f>
        <v>1.1916154239750305E-2</v>
      </c>
    </row>
    <row r="34" spans="1:8" ht="14.1" customHeight="1" x14ac:dyDescent="0.25">
      <c r="A34" s="4">
        <v>2018</v>
      </c>
      <c r="B34" s="4">
        <v>13</v>
      </c>
      <c r="C34" s="10">
        <v>142232</v>
      </c>
      <c r="D34" s="10">
        <v>1411717213</v>
      </c>
      <c r="E34" s="11">
        <f>C34-C33</f>
        <v>3086</v>
      </c>
      <c r="F34" s="13">
        <f>E34/C33</f>
        <v>2.2178143820160121E-2</v>
      </c>
      <c r="G34" s="11">
        <f>D34-D33</f>
        <v>56249971</v>
      </c>
      <c r="H34" s="13">
        <f>G34/D33</f>
        <v>4.1498583851427372E-2</v>
      </c>
    </row>
    <row r="35" spans="1:8" ht="14.1" customHeight="1" x14ac:dyDescent="0.25">
      <c r="A35" s="4">
        <v>2019</v>
      </c>
      <c r="B35" s="4">
        <v>13</v>
      </c>
      <c r="C35" s="10">
        <v>145053</v>
      </c>
      <c r="D35" s="10">
        <v>1517590667</v>
      </c>
      <c r="E35" s="11">
        <f>C35-C34</f>
        <v>2821</v>
      </c>
      <c r="F35" s="13">
        <f>E35/C34</f>
        <v>1.9833792676753472E-2</v>
      </c>
      <c r="G35" s="11">
        <f>D35-D34</f>
        <v>105873454</v>
      </c>
      <c r="H35" s="13">
        <f>G35/D34</f>
        <v>7.4996219515529844E-2</v>
      </c>
    </row>
    <row r="36" spans="1:8" ht="14.1" customHeight="1" x14ac:dyDescent="0.25">
      <c r="A36" s="4">
        <v>2020</v>
      </c>
      <c r="B36" s="4">
        <v>12</v>
      </c>
      <c r="C36" s="10">
        <v>147959</v>
      </c>
      <c r="D36" s="10">
        <v>1806331351</v>
      </c>
      <c r="E36" s="11">
        <f>C36-C35</f>
        <v>2906</v>
      </c>
      <c r="F36" s="13">
        <f>E36/C35</f>
        <v>2.0034056517272997E-2</v>
      </c>
      <c r="G36" s="11">
        <f>D36-D35</f>
        <v>288740684</v>
      </c>
      <c r="H36" s="13">
        <f>G36/D35</f>
        <v>0.19026255911996856</v>
      </c>
    </row>
    <row r="37" spans="1:8" ht="14.1" customHeight="1" x14ac:dyDescent="0.25">
      <c r="A37" s="4">
        <v>2021</v>
      </c>
      <c r="B37" s="4">
        <v>12</v>
      </c>
      <c r="C37" s="10">
        <v>148712</v>
      </c>
      <c r="D37" s="10">
        <v>1998811168</v>
      </c>
      <c r="E37" s="11">
        <f>C37-C36</f>
        <v>753</v>
      </c>
      <c r="F37" s="13">
        <f>E37/C36</f>
        <v>5.0892476969971413E-3</v>
      </c>
      <c r="G37" s="11">
        <f>D37-D36</f>
        <v>192479817</v>
      </c>
      <c r="H37" s="13">
        <f>G37/D36</f>
        <v>0.10655842124062209</v>
      </c>
    </row>
    <row r="38" spans="1:8" ht="14.1" customHeight="1" x14ac:dyDescent="0.25">
      <c r="A38" s="4"/>
      <c r="B38" s="4"/>
      <c r="C38" s="10"/>
      <c r="D38" s="10"/>
      <c r="E38" s="11"/>
      <c r="F38" s="13"/>
      <c r="G38" s="11"/>
      <c r="H38" s="13"/>
    </row>
    <row r="39" spans="1:8" ht="14.1" customHeight="1" x14ac:dyDescent="0.25">
      <c r="A39" s="14" t="s">
        <v>12</v>
      </c>
      <c r="D39" s="10"/>
    </row>
    <row r="40" spans="1:8" x14ac:dyDescent="0.25">
      <c r="A40" s="16"/>
    </row>
  </sheetData>
  <mergeCells count="1">
    <mergeCell ref="A1:H1"/>
  </mergeCells>
  <phoneticPr fontId="0" type="noConversion"/>
  <printOptions horizontalCentered="1"/>
  <pageMargins left="0.5" right="0.5" top="0.5" bottom="0.18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showGridLines="0" workbookViewId="0">
      <selection activeCell="D29" sqref="D29"/>
    </sheetView>
  </sheetViews>
  <sheetFormatPr defaultRowHeight="13.2" x14ac:dyDescent="0.25"/>
  <cols>
    <col min="1" max="1" width="15.6640625" style="15" customWidth="1"/>
    <col min="2" max="2" width="15.6640625" style="17" customWidth="1"/>
    <col min="3" max="8" width="15.6640625" style="15" customWidth="1"/>
  </cols>
  <sheetData>
    <row r="1" spans="1:8" ht="15.6" x14ac:dyDescent="0.3">
      <c r="A1" s="18" t="s">
        <v>21</v>
      </c>
      <c r="B1" s="18"/>
      <c r="C1" s="18"/>
      <c r="D1" s="18"/>
      <c r="E1" s="18"/>
      <c r="F1" s="18"/>
      <c r="G1" s="18"/>
      <c r="H1" s="18"/>
    </row>
    <row r="2" spans="1:8" ht="12.9" customHeight="1" x14ac:dyDescent="0.25">
      <c r="A2" s="3"/>
      <c r="B2" s="4"/>
      <c r="C2" s="3"/>
      <c r="D2" s="3"/>
      <c r="E2" s="3"/>
      <c r="F2" s="3"/>
      <c r="G2" s="3"/>
      <c r="H2" s="3"/>
    </row>
    <row r="3" spans="1:8" ht="12.9" customHeight="1" x14ac:dyDescent="0.25">
      <c r="A3" s="4" t="s">
        <v>2</v>
      </c>
      <c r="B3" s="4" t="s">
        <v>5</v>
      </c>
      <c r="C3" s="4"/>
      <c r="D3" s="4"/>
      <c r="E3" s="4"/>
      <c r="F3" s="4"/>
      <c r="G3" s="4"/>
      <c r="H3" s="4"/>
    </row>
    <row r="4" spans="1:8" ht="12.9" customHeight="1" x14ac:dyDescent="0.25">
      <c r="A4" s="4" t="s">
        <v>3</v>
      </c>
      <c r="B4" s="4" t="s">
        <v>6</v>
      </c>
      <c r="C4" s="4" t="s">
        <v>5</v>
      </c>
      <c r="D4" s="4"/>
      <c r="E4" s="4" t="s">
        <v>13</v>
      </c>
      <c r="F4" s="4" t="s">
        <v>11</v>
      </c>
      <c r="G4" s="4" t="s">
        <v>13</v>
      </c>
      <c r="H4" s="4" t="s">
        <v>11</v>
      </c>
    </row>
    <row r="5" spans="1:8" ht="12.9" customHeight="1" x14ac:dyDescent="0.25">
      <c r="A5" s="5" t="s">
        <v>4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14</v>
      </c>
      <c r="G5" s="5" t="s">
        <v>9</v>
      </c>
      <c r="H5" s="5" t="s">
        <v>14</v>
      </c>
    </row>
    <row r="6" spans="1:8" ht="6" customHeight="1" x14ac:dyDescent="0.25">
      <c r="A6" s="5"/>
      <c r="B6" s="5"/>
      <c r="C6" s="5"/>
      <c r="D6" s="5"/>
      <c r="E6" s="5"/>
      <c r="F6" s="5"/>
      <c r="G6" s="5"/>
      <c r="H6" s="5"/>
    </row>
    <row r="7" spans="1:8" ht="14.1" customHeight="1" x14ac:dyDescent="0.25">
      <c r="A7" s="4">
        <v>2000</v>
      </c>
      <c r="B7" s="4">
        <v>6</v>
      </c>
      <c r="C7" s="10">
        <v>91539</v>
      </c>
      <c r="D7" s="10">
        <v>458524297</v>
      </c>
      <c r="E7" s="11"/>
      <c r="F7" s="13"/>
      <c r="G7" s="11"/>
      <c r="H7" s="13"/>
    </row>
    <row r="8" spans="1:8" ht="14.1" customHeight="1" x14ac:dyDescent="0.25">
      <c r="A8" s="4">
        <v>2001</v>
      </c>
      <c r="B8" s="4">
        <v>6</v>
      </c>
      <c r="C8" s="10">
        <v>97184</v>
      </c>
      <c r="D8" s="10">
        <v>528834815</v>
      </c>
      <c r="E8" s="11">
        <f t="shared" ref="E8:E16" si="0">C8-C7</f>
        <v>5645</v>
      </c>
      <c r="F8" s="13">
        <f t="shared" ref="F8:F16" si="1">E8/C7</f>
        <v>6.1667704475687958E-2</v>
      </c>
      <c r="G8" s="11">
        <f t="shared" ref="G8:G16" si="2">D8-D7</f>
        <v>70310518</v>
      </c>
      <c r="H8" s="13">
        <f t="shared" ref="H8:H16" si="3">G8/D7</f>
        <v>0.15334087737557778</v>
      </c>
    </row>
    <row r="9" spans="1:8" ht="14.1" customHeight="1" x14ac:dyDescent="0.25">
      <c r="A9" s="4">
        <v>2002</v>
      </c>
      <c r="B9" s="4">
        <v>6</v>
      </c>
      <c r="C9" s="10">
        <v>103772</v>
      </c>
      <c r="D9" s="10">
        <v>603294053</v>
      </c>
      <c r="E9" s="11">
        <f t="shared" si="0"/>
        <v>6588</v>
      </c>
      <c r="F9" s="13">
        <f t="shared" si="1"/>
        <v>6.7788936450444523E-2</v>
      </c>
      <c r="G9" s="11">
        <f t="shared" si="2"/>
        <v>74459238</v>
      </c>
      <c r="H9" s="13">
        <f t="shared" si="3"/>
        <v>0.14079866886222309</v>
      </c>
    </row>
    <row r="10" spans="1:8" ht="14.1" customHeight="1" x14ac:dyDescent="0.25">
      <c r="A10" s="4">
        <v>2003</v>
      </c>
      <c r="B10" s="4">
        <v>6</v>
      </c>
      <c r="C10" s="10">
        <v>107989</v>
      </c>
      <c r="D10" s="10">
        <v>721971970</v>
      </c>
      <c r="E10" s="11">
        <f t="shared" si="0"/>
        <v>4217</v>
      </c>
      <c r="F10" s="13">
        <f t="shared" si="1"/>
        <v>4.0637166094900361E-2</v>
      </c>
      <c r="G10" s="11">
        <f t="shared" si="2"/>
        <v>118677917</v>
      </c>
      <c r="H10" s="13">
        <f t="shared" si="3"/>
        <v>0.19671653716765544</v>
      </c>
    </row>
    <row r="11" spans="1:8" ht="14.1" customHeight="1" x14ac:dyDescent="0.25">
      <c r="A11" s="4">
        <v>2004</v>
      </c>
      <c r="B11" s="4">
        <v>6</v>
      </c>
      <c r="C11" s="10">
        <v>113225</v>
      </c>
      <c r="D11" s="10">
        <v>796365166</v>
      </c>
      <c r="E11" s="11">
        <f t="shared" si="0"/>
        <v>5236</v>
      </c>
      <c r="F11" s="13">
        <f t="shared" si="1"/>
        <v>4.8486419913139303E-2</v>
      </c>
      <c r="G11" s="11">
        <f t="shared" si="2"/>
        <v>74393196</v>
      </c>
      <c r="H11" s="13">
        <f t="shared" si="3"/>
        <v>0.10304166794730271</v>
      </c>
    </row>
    <row r="12" spans="1:8" ht="14.1" customHeight="1" x14ac:dyDescent="0.25">
      <c r="A12" s="4" t="s">
        <v>19</v>
      </c>
      <c r="B12" s="4">
        <v>8</v>
      </c>
      <c r="C12" s="10">
        <v>145420</v>
      </c>
      <c r="D12" s="10">
        <v>977509992</v>
      </c>
      <c r="E12" s="11">
        <f t="shared" si="0"/>
        <v>32195</v>
      </c>
      <c r="F12" s="13">
        <f t="shared" si="1"/>
        <v>0.28434533009494367</v>
      </c>
      <c r="G12" s="11">
        <f t="shared" si="2"/>
        <v>181144826</v>
      </c>
      <c r="H12" s="13">
        <f t="shared" si="3"/>
        <v>0.2274645272467882</v>
      </c>
    </row>
    <row r="13" spans="1:8" ht="14.1" customHeight="1" x14ac:dyDescent="0.25">
      <c r="A13" s="4">
        <v>2006</v>
      </c>
      <c r="B13" s="4">
        <v>8</v>
      </c>
      <c r="C13" s="10">
        <v>151384</v>
      </c>
      <c r="D13" s="10">
        <v>1068713184</v>
      </c>
      <c r="E13" s="11">
        <f t="shared" si="0"/>
        <v>5964</v>
      </c>
      <c r="F13" s="13">
        <f t="shared" si="1"/>
        <v>4.1012240407096688E-2</v>
      </c>
      <c r="G13" s="11">
        <f t="shared" si="2"/>
        <v>91203192</v>
      </c>
      <c r="H13" s="13">
        <f t="shared" si="3"/>
        <v>9.3301544481808218E-2</v>
      </c>
    </row>
    <row r="14" spans="1:8" ht="14.1" customHeight="1" x14ac:dyDescent="0.25">
      <c r="A14" s="4">
        <v>2007</v>
      </c>
      <c r="B14" s="4">
        <v>8</v>
      </c>
      <c r="C14" s="10">
        <v>157211</v>
      </c>
      <c r="D14" s="10">
        <v>1183552072</v>
      </c>
      <c r="E14" s="11">
        <f t="shared" si="0"/>
        <v>5827</v>
      </c>
      <c r="F14" s="13">
        <f t="shared" si="1"/>
        <v>3.8491518258204301E-2</v>
      </c>
      <c r="G14" s="11">
        <f t="shared" si="2"/>
        <v>114838888</v>
      </c>
      <c r="H14" s="13">
        <f t="shared" si="3"/>
        <v>0.10745529270087119</v>
      </c>
    </row>
    <row r="15" spans="1:8" ht="14.1" customHeight="1" x14ac:dyDescent="0.25">
      <c r="A15" s="4">
        <v>2008</v>
      </c>
      <c r="B15" s="4">
        <v>8</v>
      </c>
      <c r="C15" s="10">
        <v>158985</v>
      </c>
      <c r="D15" s="10">
        <v>1397965301</v>
      </c>
      <c r="E15" s="11">
        <f t="shared" si="0"/>
        <v>1774</v>
      </c>
      <c r="F15" s="13">
        <f t="shared" si="1"/>
        <v>1.1284197670646456E-2</v>
      </c>
      <c r="G15" s="11">
        <f t="shared" si="2"/>
        <v>214413229</v>
      </c>
      <c r="H15" s="13">
        <f t="shared" si="3"/>
        <v>0.18116079053258588</v>
      </c>
    </row>
    <row r="16" spans="1:8" ht="14.1" customHeight="1" x14ac:dyDescent="0.25">
      <c r="A16" s="4">
        <v>2009</v>
      </c>
      <c r="B16" s="4">
        <v>8</v>
      </c>
      <c r="C16" s="10">
        <v>166757</v>
      </c>
      <c r="D16" s="10">
        <v>1569253475</v>
      </c>
      <c r="E16" s="11">
        <f t="shared" si="0"/>
        <v>7772</v>
      </c>
      <c r="F16" s="13">
        <f t="shared" si="1"/>
        <v>4.8885114947951065E-2</v>
      </c>
      <c r="G16" s="11">
        <f t="shared" si="2"/>
        <v>171288174</v>
      </c>
      <c r="H16" s="13">
        <f t="shared" si="3"/>
        <v>0.12252677078427714</v>
      </c>
    </row>
    <row r="17" spans="1:8" ht="14.1" customHeight="1" x14ac:dyDescent="0.25">
      <c r="A17" s="4">
        <v>2010</v>
      </c>
      <c r="B17" s="4">
        <v>7</v>
      </c>
      <c r="C17" s="10">
        <v>169031</v>
      </c>
      <c r="D17" s="10">
        <v>1690242179</v>
      </c>
      <c r="E17" s="11">
        <f t="shared" ref="E17:E22" si="4">C17-C16</f>
        <v>2274</v>
      </c>
      <c r="F17" s="13">
        <f t="shared" ref="F17:F22" si="5">E17/C16</f>
        <v>1.3636608957944794E-2</v>
      </c>
      <c r="G17" s="11">
        <f t="shared" ref="G17:G22" si="6">D17-D16</f>
        <v>120988704</v>
      </c>
      <c r="H17" s="13">
        <f t="shared" ref="H17:H22" si="7">G17/D16</f>
        <v>7.7099529124827967E-2</v>
      </c>
    </row>
    <row r="18" spans="1:8" ht="15" x14ac:dyDescent="0.25">
      <c r="A18" s="4">
        <v>2011</v>
      </c>
      <c r="B18" s="4">
        <v>6</v>
      </c>
      <c r="C18" s="10">
        <v>176180</v>
      </c>
      <c r="D18" s="10">
        <v>1859068560</v>
      </c>
      <c r="E18" s="11">
        <f t="shared" si="4"/>
        <v>7149</v>
      </c>
      <c r="F18" s="13">
        <f t="shared" si="5"/>
        <v>4.2294017073791199E-2</v>
      </c>
      <c r="G18" s="11">
        <f t="shared" si="6"/>
        <v>168826381</v>
      </c>
      <c r="H18" s="13">
        <f t="shared" si="7"/>
        <v>9.9882953518461451E-2</v>
      </c>
    </row>
    <row r="19" spans="1:8" ht="15" x14ac:dyDescent="0.25">
      <c r="A19" s="4">
        <v>2012</v>
      </c>
      <c r="B19" s="4">
        <v>6</v>
      </c>
      <c r="C19" s="10">
        <v>189278</v>
      </c>
      <c r="D19" s="10">
        <v>2054479961</v>
      </c>
      <c r="E19" s="11">
        <f t="shared" si="4"/>
        <v>13098</v>
      </c>
      <c r="F19" s="13">
        <f t="shared" si="5"/>
        <v>7.4344420479055512E-2</v>
      </c>
      <c r="G19" s="11">
        <f t="shared" si="6"/>
        <v>195411401</v>
      </c>
      <c r="H19" s="13">
        <f t="shared" si="7"/>
        <v>0.10511253065352254</v>
      </c>
    </row>
    <row r="20" spans="1:8" ht="15" x14ac:dyDescent="0.25">
      <c r="A20" s="4">
        <v>2013</v>
      </c>
      <c r="B20" s="4">
        <v>6</v>
      </c>
      <c r="C20" s="10">
        <v>200161</v>
      </c>
      <c r="D20" s="10">
        <v>2191444483</v>
      </c>
      <c r="E20" s="11">
        <f t="shared" si="4"/>
        <v>10883</v>
      </c>
      <c r="F20" s="13">
        <f t="shared" si="5"/>
        <v>5.7497437631420449E-2</v>
      </c>
      <c r="G20" s="11">
        <f t="shared" si="6"/>
        <v>136964522</v>
      </c>
      <c r="H20" s="13">
        <f t="shared" si="7"/>
        <v>6.6666273022849887E-2</v>
      </c>
    </row>
    <row r="21" spans="1:8" ht="15" x14ac:dyDescent="0.25">
      <c r="A21" s="4">
        <v>2014</v>
      </c>
      <c r="B21" s="4">
        <v>6</v>
      </c>
      <c r="C21" s="10">
        <v>207138</v>
      </c>
      <c r="D21" s="10">
        <v>2322698771</v>
      </c>
      <c r="E21" s="11">
        <f t="shared" si="4"/>
        <v>6977</v>
      </c>
      <c r="F21" s="13">
        <f t="shared" si="5"/>
        <v>3.4856940163168648E-2</v>
      </c>
      <c r="G21" s="11">
        <f t="shared" si="6"/>
        <v>131254288</v>
      </c>
      <c r="H21" s="13">
        <f t="shared" si="7"/>
        <v>5.9893959905531403E-2</v>
      </c>
    </row>
    <row r="22" spans="1:8" ht="15" x14ac:dyDescent="0.25">
      <c r="A22" s="4">
        <v>2015</v>
      </c>
      <c r="B22" s="4">
        <v>5</v>
      </c>
      <c r="C22" s="10">
        <v>205969</v>
      </c>
      <c r="D22" s="10">
        <v>2463800603</v>
      </c>
      <c r="E22" s="11">
        <f t="shared" si="4"/>
        <v>-1169</v>
      </c>
      <c r="F22" s="13">
        <f t="shared" si="5"/>
        <v>-5.6435806080970177E-3</v>
      </c>
      <c r="G22" s="11">
        <f t="shared" si="6"/>
        <v>141101832</v>
      </c>
      <c r="H22" s="13">
        <f t="shared" si="7"/>
        <v>6.0749087984082809E-2</v>
      </c>
    </row>
    <row r="23" spans="1:8" ht="15" x14ac:dyDescent="0.25">
      <c r="A23" s="4">
        <v>2016</v>
      </c>
      <c r="B23" s="4">
        <v>5</v>
      </c>
      <c r="C23" s="10">
        <v>211288</v>
      </c>
      <c r="D23" s="10">
        <v>2623357282</v>
      </c>
      <c r="E23" s="11">
        <f t="shared" ref="E23:E28" si="8">C23-C22</f>
        <v>5319</v>
      </c>
      <c r="F23" s="13">
        <f t="shared" ref="F23:F28" si="9">E23/C22</f>
        <v>2.582427452674917E-2</v>
      </c>
      <c r="G23" s="11">
        <f t="shared" ref="G23:G28" si="10">D23-D22</f>
        <v>159556679</v>
      </c>
      <c r="H23" s="13">
        <f t="shared" ref="H23:H28" si="11">G23/D22</f>
        <v>6.4760386374497533E-2</v>
      </c>
    </row>
    <row r="24" spans="1:8" ht="15" x14ac:dyDescent="0.25">
      <c r="A24" s="4">
        <v>2017</v>
      </c>
      <c r="B24" s="4">
        <v>6</v>
      </c>
      <c r="C24" s="10">
        <v>228527</v>
      </c>
      <c r="D24" s="10">
        <v>2835270892</v>
      </c>
      <c r="E24" s="11">
        <f t="shared" si="8"/>
        <v>17239</v>
      </c>
      <c r="F24" s="13">
        <f t="shared" si="9"/>
        <v>8.1590057173147545E-2</v>
      </c>
      <c r="G24" s="11">
        <f t="shared" si="10"/>
        <v>211913610</v>
      </c>
      <c r="H24" s="13">
        <f t="shared" si="11"/>
        <v>8.0779545910132727E-2</v>
      </c>
    </row>
    <row r="25" spans="1:8" ht="15" x14ac:dyDescent="0.25">
      <c r="A25" s="4">
        <v>2018</v>
      </c>
      <c r="B25" s="4">
        <v>6</v>
      </c>
      <c r="C25" s="10">
        <v>239742</v>
      </c>
      <c r="D25" s="10">
        <v>2973618551</v>
      </c>
      <c r="E25" s="11">
        <f t="shared" si="8"/>
        <v>11215</v>
      </c>
      <c r="F25" s="13">
        <f t="shared" si="9"/>
        <v>4.9075163984999587E-2</v>
      </c>
      <c r="G25" s="11">
        <f t="shared" si="10"/>
        <v>138347659</v>
      </c>
      <c r="H25" s="13">
        <f t="shared" si="11"/>
        <v>4.8795217201418647E-2</v>
      </c>
    </row>
    <row r="26" spans="1:8" ht="15" x14ac:dyDescent="0.25">
      <c r="A26" s="4">
        <v>2019</v>
      </c>
      <c r="B26" s="4">
        <v>6</v>
      </c>
      <c r="C26" s="10">
        <v>245072</v>
      </c>
      <c r="D26" s="10">
        <v>3221407059</v>
      </c>
      <c r="E26" s="11">
        <f t="shared" si="8"/>
        <v>5330</v>
      </c>
      <c r="F26" s="13">
        <f t="shared" si="9"/>
        <v>2.2232232983790907E-2</v>
      </c>
      <c r="G26" s="11">
        <f t="shared" si="10"/>
        <v>247788508</v>
      </c>
      <c r="H26" s="13">
        <f t="shared" si="11"/>
        <v>8.3328948804368683E-2</v>
      </c>
    </row>
    <row r="27" spans="1:8" ht="15" x14ac:dyDescent="0.25">
      <c r="A27" s="4">
        <v>2020</v>
      </c>
      <c r="B27" s="4">
        <v>6</v>
      </c>
      <c r="C27" s="10">
        <v>253530</v>
      </c>
      <c r="D27" s="10">
        <v>3937084826</v>
      </c>
      <c r="E27" s="11">
        <f t="shared" si="8"/>
        <v>8458</v>
      </c>
      <c r="F27" s="13">
        <f t="shared" si="9"/>
        <v>3.4512306587451851E-2</v>
      </c>
      <c r="G27" s="11">
        <f t="shared" si="10"/>
        <v>715677767</v>
      </c>
      <c r="H27" s="13">
        <f t="shared" si="11"/>
        <v>0.22216309640240345</v>
      </c>
    </row>
    <row r="28" spans="1:8" ht="15" x14ac:dyDescent="0.25">
      <c r="A28" s="4">
        <v>2021</v>
      </c>
      <c r="B28" s="4">
        <v>6</v>
      </c>
      <c r="C28" s="10">
        <v>261853</v>
      </c>
      <c r="D28" s="10">
        <v>4477826537</v>
      </c>
      <c r="E28" s="11">
        <f t="shared" si="8"/>
        <v>8323</v>
      </c>
      <c r="F28" s="13">
        <f t="shared" si="9"/>
        <v>3.282846211493709E-2</v>
      </c>
      <c r="G28" s="11">
        <f t="shared" si="10"/>
        <v>540741711</v>
      </c>
      <c r="H28" s="13">
        <f t="shared" si="11"/>
        <v>0.1373457100616709</v>
      </c>
    </row>
    <row r="29" spans="1:8" x14ac:dyDescent="0.25">
      <c r="A29" s="16"/>
    </row>
    <row r="30" spans="1:8" x14ac:dyDescent="0.25">
      <c r="A30" s="16" t="s">
        <v>20</v>
      </c>
    </row>
  </sheetData>
  <mergeCells count="1">
    <mergeCell ref="A1:H1"/>
  </mergeCells>
  <phoneticPr fontId="0" type="noConversion"/>
  <printOptions horizontalCentered="1"/>
  <pageMargins left="0.5" right="0.5" top="0.5" bottom="0.18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showGridLines="0" workbookViewId="0">
      <selection activeCell="D25" sqref="D25"/>
    </sheetView>
  </sheetViews>
  <sheetFormatPr defaultRowHeight="13.2" x14ac:dyDescent="0.25"/>
  <cols>
    <col min="1" max="1" width="15.6640625" style="15" customWidth="1"/>
    <col min="2" max="2" width="15.6640625" style="17" customWidth="1"/>
    <col min="3" max="4" width="16.5546875" style="15" customWidth="1"/>
    <col min="5" max="6" width="15.6640625" style="15" customWidth="1"/>
    <col min="7" max="7" width="16.6640625" style="15" bestFit="1" customWidth="1"/>
    <col min="8" max="8" width="15.6640625" style="15" customWidth="1"/>
  </cols>
  <sheetData>
    <row r="1" spans="1:8" ht="15.6" x14ac:dyDescent="0.3">
      <c r="A1" s="18" t="s">
        <v>22</v>
      </c>
      <c r="B1" s="18"/>
      <c r="C1" s="18"/>
      <c r="D1" s="18"/>
      <c r="E1" s="18"/>
      <c r="F1" s="18"/>
      <c r="G1" s="18"/>
      <c r="H1" s="18"/>
    </row>
    <row r="2" spans="1:8" ht="12.9" customHeight="1" x14ac:dyDescent="0.25">
      <c r="A2" s="3"/>
      <c r="B2" s="4"/>
      <c r="C2" s="3"/>
      <c r="D2" s="3"/>
      <c r="E2" s="3"/>
      <c r="F2" s="3"/>
      <c r="G2" s="3"/>
      <c r="H2" s="3"/>
    </row>
    <row r="3" spans="1:8" ht="12.9" customHeight="1" x14ac:dyDescent="0.25">
      <c r="A3" s="4" t="s">
        <v>2</v>
      </c>
      <c r="B3" s="4" t="s">
        <v>5</v>
      </c>
      <c r="C3" s="4"/>
      <c r="D3" s="4"/>
      <c r="E3" s="4"/>
      <c r="F3" s="4"/>
      <c r="G3" s="4"/>
      <c r="H3" s="4"/>
    </row>
    <row r="4" spans="1:8" ht="12.9" customHeight="1" x14ac:dyDescent="0.25">
      <c r="A4" s="4" t="s">
        <v>3</v>
      </c>
      <c r="B4" s="4" t="s">
        <v>6</v>
      </c>
      <c r="C4" s="4" t="s">
        <v>5</v>
      </c>
      <c r="D4" s="4"/>
      <c r="E4" s="4" t="s">
        <v>13</v>
      </c>
      <c r="F4" s="4" t="s">
        <v>11</v>
      </c>
      <c r="G4" s="4" t="s">
        <v>13</v>
      </c>
      <c r="H4" s="4" t="s">
        <v>11</v>
      </c>
    </row>
    <row r="5" spans="1:8" ht="12.9" customHeight="1" x14ac:dyDescent="0.25">
      <c r="A5" s="5" t="s">
        <v>4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14</v>
      </c>
      <c r="G5" s="5" t="s">
        <v>9</v>
      </c>
      <c r="H5" s="5" t="s">
        <v>14</v>
      </c>
    </row>
    <row r="6" spans="1:8" ht="6" customHeight="1" x14ac:dyDescent="0.25">
      <c r="A6" s="5"/>
      <c r="B6" s="5"/>
      <c r="C6" s="5"/>
      <c r="D6" s="5"/>
      <c r="E6" s="5"/>
      <c r="F6" s="5"/>
      <c r="G6" s="5"/>
      <c r="H6" s="5"/>
    </row>
    <row r="7" spans="1:8" ht="14.1" customHeight="1" x14ac:dyDescent="0.25">
      <c r="A7" s="4">
        <f>State!A19</f>
        <v>2003</v>
      </c>
      <c r="B7" s="4">
        <f>State!B19+Federal!B10</f>
        <v>37</v>
      </c>
      <c r="C7" s="10">
        <f>State!C19+Federal!C10</f>
        <v>252001</v>
      </c>
      <c r="D7" s="10">
        <f>State!D19+Federal!D10</f>
        <v>1498258430</v>
      </c>
      <c r="E7" s="8" t="s">
        <v>15</v>
      </c>
      <c r="F7" s="8" t="s">
        <v>15</v>
      </c>
      <c r="G7" s="8" t="s">
        <v>15</v>
      </c>
      <c r="H7" s="8" t="s">
        <v>15</v>
      </c>
    </row>
    <row r="8" spans="1:8" ht="14.1" customHeight="1" x14ac:dyDescent="0.25">
      <c r="A8" s="4">
        <f>State!A20</f>
        <v>2004</v>
      </c>
      <c r="B8" s="4">
        <f>State!B20+Federal!B11</f>
        <v>36</v>
      </c>
      <c r="C8" s="10">
        <f>State!C20+Federal!C11</f>
        <v>260579</v>
      </c>
      <c r="D8" s="10">
        <f>State!D20+Federal!D11</f>
        <v>1613240062</v>
      </c>
      <c r="E8" s="11">
        <f t="shared" ref="E8:E13" si="0">C8-C7</f>
        <v>8578</v>
      </c>
      <c r="F8" s="13">
        <f t="shared" ref="F8:F13" si="1">E8/C7</f>
        <v>3.4039547462113247E-2</v>
      </c>
      <c r="G8" s="11">
        <f t="shared" ref="G8:G13" si="2">D8-D7</f>
        <v>114981632</v>
      </c>
      <c r="H8" s="13">
        <f t="shared" ref="H8:H13" si="3">G8/D7</f>
        <v>7.6743524146231562E-2</v>
      </c>
    </row>
    <row r="9" spans="1:8" ht="14.1" customHeight="1" x14ac:dyDescent="0.25">
      <c r="A9" s="4">
        <f>State!A21</f>
        <v>2005</v>
      </c>
      <c r="B9" s="4">
        <f>State!B21+Federal!B12</f>
        <v>34</v>
      </c>
      <c r="C9" s="10">
        <f>State!C21+Federal!C12</f>
        <v>272792</v>
      </c>
      <c r="D9" s="10">
        <f>State!D21+Federal!D12</f>
        <v>1659992782</v>
      </c>
      <c r="E9" s="11">
        <f t="shared" si="0"/>
        <v>12213</v>
      </c>
      <c r="F9" s="13">
        <f t="shared" si="1"/>
        <v>4.6868703924721485E-2</v>
      </c>
      <c r="G9" s="11">
        <f t="shared" si="2"/>
        <v>46752720</v>
      </c>
      <c r="H9" s="13">
        <f t="shared" si="3"/>
        <v>2.8980634129578169E-2</v>
      </c>
    </row>
    <row r="10" spans="1:8" ht="14.1" customHeight="1" x14ac:dyDescent="0.25">
      <c r="A10" s="4">
        <f>State!A22</f>
        <v>2006</v>
      </c>
      <c r="B10" s="4">
        <f>State!B22+Federal!B13</f>
        <v>31</v>
      </c>
      <c r="C10" s="10">
        <f>State!C22+Federal!C13</f>
        <v>274623</v>
      </c>
      <c r="D10" s="10">
        <f>State!D22+Federal!D13</f>
        <v>1734761884</v>
      </c>
      <c r="E10" s="11">
        <f t="shared" si="0"/>
        <v>1831</v>
      </c>
      <c r="F10" s="13">
        <f t="shared" si="1"/>
        <v>6.7120736678494969E-3</v>
      </c>
      <c r="G10" s="11">
        <f t="shared" si="2"/>
        <v>74769102</v>
      </c>
      <c r="H10" s="13">
        <f t="shared" si="3"/>
        <v>4.5041823561374983E-2</v>
      </c>
    </row>
    <row r="11" spans="1:8" ht="14.1" customHeight="1" x14ac:dyDescent="0.25">
      <c r="A11" s="4">
        <f>State!A23</f>
        <v>2007</v>
      </c>
      <c r="B11" s="4">
        <f>State!B23+Federal!B14</f>
        <v>31</v>
      </c>
      <c r="C11" s="10">
        <f>State!C23+Federal!C14</f>
        <v>277888</v>
      </c>
      <c r="D11" s="10">
        <f>State!D23+Federal!D14</f>
        <v>1870121364</v>
      </c>
      <c r="E11" s="11">
        <f t="shared" si="0"/>
        <v>3265</v>
      </c>
      <c r="F11" s="13">
        <f t="shared" si="1"/>
        <v>1.1889026046616635E-2</v>
      </c>
      <c r="G11" s="11">
        <f t="shared" si="2"/>
        <v>135359480</v>
      </c>
      <c r="H11" s="13">
        <f t="shared" si="3"/>
        <v>7.802770008290083E-2</v>
      </c>
    </row>
    <row r="12" spans="1:8" ht="14.1" customHeight="1" x14ac:dyDescent="0.25">
      <c r="A12" s="4">
        <f>State!A24</f>
        <v>2008</v>
      </c>
      <c r="B12" s="4">
        <f>State!B24+Federal!B15</f>
        <v>30</v>
      </c>
      <c r="C12" s="10">
        <f>State!C24+Federal!C15</f>
        <v>281631</v>
      </c>
      <c r="D12" s="10">
        <f>State!D24+Federal!D15</f>
        <v>2182763998</v>
      </c>
      <c r="E12" s="11">
        <f t="shared" si="0"/>
        <v>3743</v>
      </c>
      <c r="F12" s="13">
        <f t="shared" si="1"/>
        <v>1.3469455320128974E-2</v>
      </c>
      <c r="G12" s="11">
        <f t="shared" si="2"/>
        <v>312642634</v>
      </c>
      <c r="H12" s="13">
        <f t="shared" si="3"/>
        <v>0.16717772440783688</v>
      </c>
    </row>
    <row r="13" spans="1:8" ht="14.1" customHeight="1" x14ac:dyDescent="0.25">
      <c r="A13" s="4">
        <f>State!A25</f>
        <v>2009</v>
      </c>
      <c r="B13" s="4">
        <f>State!B25+Federal!B16</f>
        <v>29</v>
      </c>
      <c r="C13" s="10">
        <f>State!C25+Federal!C16</f>
        <v>290105</v>
      </c>
      <c r="D13" s="10">
        <f>State!D25+Federal!D16</f>
        <v>2444302039</v>
      </c>
      <c r="E13" s="11">
        <f t="shared" si="0"/>
        <v>8474</v>
      </c>
      <c r="F13" s="13">
        <f t="shared" si="1"/>
        <v>3.0089017189158865E-2</v>
      </c>
      <c r="G13" s="11">
        <f t="shared" si="2"/>
        <v>261538041</v>
      </c>
      <c r="H13" s="13">
        <f t="shared" si="3"/>
        <v>0.11981966041204607</v>
      </c>
    </row>
    <row r="14" spans="1:8" ht="14.1" customHeight="1" x14ac:dyDescent="0.25">
      <c r="A14" s="4">
        <f>State!A26</f>
        <v>2010</v>
      </c>
      <c r="B14" s="4">
        <f>State!B26+Federal!B17</f>
        <v>27</v>
      </c>
      <c r="C14" s="10">
        <f>State!C26+Federal!C17</f>
        <v>299772</v>
      </c>
      <c r="D14" s="10">
        <f>State!D26+Federal!D17</f>
        <v>2682667579</v>
      </c>
      <c r="E14" s="11">
        <f t="shared" ref="E14:E19" si="4">C14-C13</f>
        <v>9667</v>
      </c>
      <c r="F14" s="13">
        <f t="shared" ref="F14:F19" si="5">E14/C13</f>
        <v>3.3322417745299114E-2</v>
      </c>
      <c r="G14" s="11">
        <f t="shared" ref="G14:G19" si="6">D14-D13</f>
        <v>238365540</v>
      </c>
      <c r="H14" s="13">
        <f t="shared" ref="H14:H19" si="7">G14/D13</f>
        <v>9.7518856588410349E-2</v>
      </c>
    </row>
    <row r="15" spans="1:8" ht="14.1" customHeight="1" x14ac:dyDescent="0.25">
      <c r="A15" s="4">
        <f>State!A27</f>
        <v>2011</v>
      </c>
      <c r="B15" s="4">
        <f>State!B27+Federal!B18</f>
        <v>27</v>
      </c>
      <c r="C15" s="10">
        <f>State!C27+Federal!C18</f>
        <v>311919</v>
      </c>
      <c r="D15" s="10">
        <f>State!D27+Federal!D18</f>
        <v>2930996465</v>
      </c>
      <c r="E15" s="11">
        <f t="shared" si="4"/>
        <v>12147</v>
      </c>
      <c r="F15" s="13">
        <f t="shared" si="5"/>
        <v>4.052079580481166E-2</v>
      </c>
      <c r="G15" s="11">
        <f t="shared" si="6"/>
        <v>248328886</v>
      </c>
      <c r="H15" s="13">
        <f t="shared" si="7"/>
        <v>9.2567893220884226E-2</v>
      </c>
    </row>
    <row r="16" spans="1:8" ht="14.1" customHeight="1" x14ac:dyDescent="0.25">
      <c r="A16" s="4">
        <v>2012</v>
      </c>
      <c r="B16" s="4">
        <v>25</v>
      </c>
      <c r="C16" s="10">
        <f>State!C28+Federal!C19</f>
        <v>321761</v>
      </c>
      <c r="D16" s="10">
        <f>State!D28+Federal!D19</f>
        <v>3164194995</v>
      </c>
      <c r="E16" s="11">
        <f t="shared" si="4"/>
        <v>9842</v>
      </c>
      <c r="F16" s="13">
        <f t="shared" si="5"/>
        <v>3.155306345557661E-2</v>
      </c>
      <c r="G16" s="11">
        <f t="shared" si="6"/>
        <v>233198530</v>
      </c>
      <c r="H16" s="13">
        <f t="shared" si="7"/>
        <v>7.9562883403204651E-2</v>
      </c>
    </row>
    <row r="17" spans="1:16" ht="14.1" customHeight="1" x14ac:dyDescent="0.25">
      <c r="A17" s="4">
        <v>2013</v>
      </c>
      <c r="B17" s="4">
        <v>24</v>
      </c>
      <c r="C17" s="10">
        <v>336186</v>
      </c>
      <c r="D17" s="10">
        <v>3328577864</v>
      </c>
      <c r="E17" s="11">
        <f t="shared" si="4"/>
        <v>14425</v>
      </c>
      <c r="F17" s="13">
        <f t="shared" si="5"/>
        <v>4.4831412135094062E-2</v>
      </c>
      <c r="G17" s="11">
        <f t="shared" si="6"/>
        <v>164382869</v>
      </c>
      <c r="H17" s="13">
        <f t="shared" si="7"/>
        <v>5.1950928833322425E-2</v>
      </c>
    </row>
    <row r="18" spans="1:16" ht="14.1" customHeight="1" x14ac:dyDescent="0.25">
      <c r="A18" s="4">
        <v>2014</v>
      </c>
      <c r="B18" s="4">
        <v>23</v>
      </c>
      <c r="C18" s="10">
        <v>342333</v>
      </c>
      <c r="D18" s="10">
        <v>3531520191</v>
      </c>
      <c r="E18" s="11">
        <f t="shared" si="4"/>
        <v>6147</v>
      </c>
      <c r="F18" s="13">
        <f t="shared" si="5"/>
        <v>1.8284521068694114E-2</v>
      </c>
      <c r="G18" s="11">
        <f t="shared" si="6"/>
        <v>202942327</v>
      </c>
      <c r="H18" s="13">
        <f t="shared" si="7"/>
        <v>6.0969679932955295E-2</v>
      </c>
    </row>
    <row r="19" spans="1:16" ht="14.1" customHeight="1" x14ac:dyDescent="0.25">
      <c r="A19" s="4">
        <v>2015</v>
      </c>
      <c r="B19" s="4">
        <v>21</v>
      </c>
      <c r="C19" s="10">
        <v>344318</v>
      </c>
      <c r="D19" s="10">
        <v>3735643318</v>
      </c>
      <c r="E19" s="11">
        <f t="shared" si="4"/>
        <v>1985</v>
      </c>
      <c r="F19" s="13">
        <f t="shared" si="5"/>
        <v>5.7984477102704093E-3</v>
      </c>
      <c r="G19" s="11">
        <f t="shared" si="6"/>
        <v>204123127</v>
      </c>
      <c r="H19" s="13">
        <f t="shared" si="7"/>
        <v>5.7800356775590075E-2</v>
      </c>
    </row>
    <row r="20" spans="1:16" ht="14.1" customHeight="1" x14ac:dyDescent="0.25">
      <c r="A20" s="4">
        <v>2016</v>
      </c>
      <c r="B20" s="4">
        <v>21</v>
      </c>
      <c r="C20" s="10">
        <v>352666</v>
      </c>
      <c r="D20" s="10">
        <v>3962862770</v>
      </c>
      <c r="E20" s="11">
        <f t="shared" ref="E20:E25" si="8">C20-C19</f>
        <v>8348</v>
      </c>
      <c r="F20" s="13">
        <f t="shared" ref="F20:F25" si="9">E20/C19</f>
        <v>2.4245029304305905E-2</v>
      </c>
      <c r="G20" s="11">
        <f t="shared" ref="G20:G25" si="10">D20-D19</f>
        <v>227219452</v>
      </c>
      <c r="H20" s="13">
        <f t="shared" ref="H20:H25" si="11">G20/D19</f>
        <v>6.0824718169733998E-2</v>
      </c>
      <c r="K20" s="1"/>
      <c r="L20" s="1"/>
      <c r="M20" s="1"/>
      <c r="N20" s="2"/>
      <c r="O20" s="1"/>
      <c r="P20" s="2"/>
    </row>
    <row r="21" spans="1:16" ht="14.1" customHeight="1" x14ac:dyDescent="0.25">
      <c r="A21" s="4">
        <v>2017</v>
      </c>
      <c r="B21" s="4">
        <v>19</v>
      </c>
      <c r="C21" s="10">
        <v>367673</v>
      </c>
      <c r="D21" s="10">
        <v>4190738134</v>
      </c>
      <c r="E21" s="11">
        <f t="shared" si="8"/>
        <v>15007</v>
      </c>
      <c r="F21" s="13">
        <f t="shared" si="9"/>
        <v>4.2553010497184303E-2</v>
      </c>
      <c r="G21" s="11">
        <f t="shared" si="10"/>
        <v>227875364</v>
      </c>
      <c r="H21" s="13">
        <f t="shared" si="11"/>
        <v>5.750271387772532E-2</v>
      </c>
    </row>
    <row r="22" spans="1:16" ht="14.1" customHeight="1" x14ac:dyDescent="0.25">
      <c r="A22" s="4">
        <v>2018</v>
      </c>
      <c r="B22" s="4">
        <v>19</v>
      </c>
      <c r="C22" s="10">
        <v>381974</v>
      </c>
      <c r="D22" s="10">
        <v>4385335764</v>
      </c>
      <c r="E22" s="11">
        <f t="shared" si="8"/>
        <v>14301</v>
      </c>
      <c r="F22" s="13">
        <f t="shared" si="9"/>
        <v>3.8895975499968725E-2</v>
      </c>
      <c r="G22" s="11">
        <f t="shared" si="10"/>
        <v>194597630</v>
      </c>
      <c r="H22" s="13">
        <f t="shared" si="11"/>
        <v>4.6435168167918747E-2</v>
      </c>
    </row>
    <row r="23" spans="1:16" ht="14.1" customHeight="1" x14ac:dyDescent="0.25">
      <c r="A23" s="4">
        <v>2019</v>
      </c>
      <c r="B23" s="4">
        <v>19</v>
      </c>
      <c r="C23" s="10">
        <v>390125</v>
      </c>
      <c r="D23" s="10">
        <v>4738997726</v>
      </c>
      <c r="E23" s="11">
        <f t="shared" si="8"/>
        <v>8151</v>
      </c>
      <c r="F23" s="13">
        <f t="shared" si="9"/>
        <v>2.133914873787221E-2</v>
      </c>
      <c r="G23" s="11">
        <f t="shared" si="10"/>
        <v>353661962</v>
      </c>
      <c r="H23" s="13">
        <f t="shared" si="11"/>
        <v>8.0646495737743476E-2</v>
      </c>
    </row>
    <row r="24" spans="1:16" ht="14.1" customHeight="1" x14ac:dyDescent="0.25">
      <c r="A24" s="4">
        <v>2020</v>
      </c>
      <c r="B24" s="4">
        <v>18</v>
      </c>
      <c r="C24" s="10">
        <v>401489</v>
      </c>
      <c r="D24" s="10">
        <v>5743416177</v>
      </c>
      <c r="E24" s="11">
        <f t="shared" si="8"/>
        <v>11364</v>
      </c>
      <c r="F24" s="13">
        <f t="shared" si="9"/>
        <v>2.912912528035886E-2</v>
      </c>
      <c r="G24" s="11">
        <f t="shared" si="10"/>
        <v>1004418451</v>
      </c>
      <c r="H24" s="13">
        <f t="shared" si="11"/>
        <v>0.21194744312481234</v>
      </c>
    </row>
    <row r="25" spans="1:16" ht="14.1" customHeight="1" x14ac:dyDescent="0.25">
      <c r="A25" s="4">
        <v>2021</v>
      </c>
      <c r="B25" s="4">
        <v>18</v>
      </c>
      <c r="C25" s="10">
        <v>410565</v>
      </c>
      <c r="D25" s="10">
        <v>6476637705</v>
      </c>
      <c r="E25" s="11">
        <f t="shared" si="8"/>
        <v>9076</v>
      </c>
      <c r="F25" s="13">
        <f t="shared" si="9"/>
        <v>2.2605849724400918E-2</v>
      </c>
      <c r="G25" s="11">
        <f t="shared" si="10"/>
        <v>733221528</v>
      </c>
      <c r="H25" s="13">
        <f t="shared" si="11"/>
        <v>0.12766296319188014</v>
      </c>
    </row>
    <row r="26" spans="1:16" ht="14.1" customHeight="1" x14ac:dyDescent="0.25">
      <c r="A26" s="4"/>
      <c r="B26" s="4"/>
      <c r="C26" s="10"/>
      <c r="D26" s="10"/>
      <c r="E26" s="11"/>
      <c r="F26" s="13"/>
      <c r="G26" s="11"/>
      <c r="H26" s="13"/>
    </row>
    <row r="27" spans="1:16" ht="14.1" customHeight="1" x14ac:dyDescent="0.25">
      <c r="A27" s="4"/>
      <c r="B27" s="4"/>
      <c r="C27" s="10"/>
      <c r="D27" s="10"/>
      <c r="E27" s="11"/>
      <c r="F27" s="13"/>
      <c r="G27" s="11"/>
      <c r="H27" s="13"/>
    </row>
    <row r="28" spans="1:16" ht="14.1" customHeight="1" x14ac:dyDescent="0.25">
      <c r="A28" s="4"/>
      <c r="B28" s="4"/>
      <c r="C28" s="10"/>
      <c r="D28" s="10"/>
      <c r="E28" s="11"/>
      <c r="F28" s="13"/>
      <c r="G28" s="11"/>
      <c r="H28" s="13"/>
    </row>
    <row r="29" spans="1:16" ht="14.1" customHeight="1" x14ac:dyDescent="0.25">
      <c r="A29" s="4"/>
      <c r="B29" s="4"/>
      <c r="C29" s="10"/>
      <c r="D29" s="10"/>
      <c r="E29" s="11"/>
      <c r="F29" s="13"/>
      <c r="G29" s="11"/>
      <c r="H29" s="13"/>
    </row>
    <row r="30" spans="1:16" ht="14.1" customHeight="1" x14ac:dyDescent="0.25">
      <c r="A30" s="4"/>
      <c r="B30" s="4"/>
      <c r="C30" s="10"/>
      <c r="D30" s="10"/>
      <c r="E30" s="11"/>
      <c r="F30" s="13"/>
      <c r="G30" s="11"/>
      <c r="H30" s="13"/>
    </row>
    <row r="31" spans="1:16" ht="14.1" customHeight="1" x14ac:dyDescent="0.25">
      <c r="A31" s="4"/>
      <c r="B31" s="4"/>
      <c r="C31" s="10"/>
      <c r="D31" s="10"/>
      <c r="E31" s="11"/>
      <c r="F31" s="13"/>
      <c r="G31" s="11"/>
      <c r="H31" s="13"/>
    </row>
    <row r="32" spans="1:16" ht="14.1" customHeight="1" x14ac:dyDescent="0.25">
      <c r="A32" s="4"/>
      <c r="B32" s="4"/>
      <c r="C32" s="10"/>
      <c r="D32" s="10"/>
      <c r="E32" s="11"/>
      <c r="F32" s="13"/>
      <c r="G32" s="11"/>
      <c r="H32" s="13"/>
    </row>
    <row r="33" spans="1:8" ht="14.1" customHeight="1" x14ac:dyDescent="0.25">
      <c r="A33" s="4"/>
      <c r="B33" s="4"/>
      <c r="C33" s="10"/>
      <c r="D33" s="10"/>
      <c r="E33" s="11"/>
      <c r="F33" s="13"/>
      <c r="G33" s="11"/>
      <c r="H33" s="13"/>
    </row>
    <row r="34" spans="1:8" ht="14.1" customHeight="1" x14ac:dyDescent="0.25">
      <c r="A34" s="4"/>
      <c r="B34" s="4"/>
      <c r="C34" s="10"/>
      <c r="D34" s="10"/>
      <c r="E34" s="11"/>
      <c r="F34" s="13"/>
      <c r="G34" s="11"/>
      <c r="H34" s="13"/>
    </row>
    <row r="35" spans="1:8" ht="14.1" customHeight="1" x14ac:dyDescent="0.25">
      <c r="A35" s="14"/>
      <c r="D35" s="10"/>
    </row>
    <row r="36" spans="1:8" x14ac:dyDescent="0.25">
      <c r="A36" s="16"/>
    </row>
  </sheetData>
  <mergeCells count="1">
    <mergeCell ref="A1:H1"/>
  </mergeCells>
  <phoneticPr fontId="0" type="noConversion"/>
  <printOptions horizontalCentered="1"/>
  <pageMargins left="0.5" right="0.5" top="0.5" bottom="0.18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97105f5-e1dc-49f0-a421-45d5cba715f8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228DA99526E499F9C02B3F624F075" ma:contentTypeVersion="18" ma:contentTypeDescription="Create a new document." ma:contentTypeScope="" ma:versionID="81e595b8270599aea7bb767e1816ac1c">
  <xsd:schema xmlns:xsd="http://www.w3.org/2001/XMLSchema" xmlns:xs="http://www.w3.org/2001/XMLSchema" xmlns:p="http://schemas.microsoft.com/office/2006/metadata/properties" xmlns:ns1="http://schemas.microsoft.com/sharepoint/v3" xmlns:ns2="e97105f5-e1dc-49f0-a421-45d5cba715f8" xmlns:ns3="284f5044-7891-4dcb-a4ce-8cacddd3fa5f" targetNamespace="http://schemas.microsoft.com/office/2006/metadata/properties" ma:root="true" ma:fieldsID="82f4a091ce3384e0c33bb02651a3db7e" ns1:_="" ns2:_="" ns3:_="">
    <xsd:import namespace="http://schemas.microsoft.com/sharepoint/v3"/>
    <xsd:import namespace="e97105f5-e1dc-49f0-a421-45d5cba715f8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105f5-e1dc-49f0-a421-45d5cba7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698951-1050-4f8c-b07e-f5d4e6d237e4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6D11E-D28F-411F-BB99-E80AB6498DA7}">
  <ds:schemaRefs>
    <ds:schemaRef ds:uri="http://purl.org/dc/dcmitype/"/>
    <ds:schemaRef ds:uri="http://purl.org/dc/elements/1.1/"/>
    <ds:schemaRef ds:uri="e97105f5-e1dc-49f0-a421-45d5cba715f8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284f5044-7891-4dcb-a4ce-8cacddd3fa5f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C879F64-C5F9-4E5D-8F72-684533878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5C0FB4-82D7-4374-B69B-5040F56BB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7105f5-e1dc-49f0-a421-45d5cba715f8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</vt:lpstr>
      <vt:lpstr>Federal</vt:lpstr>
      <vt:lpstr>Combined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Brackin, Stephanie</cp:lastModifiedBy>
  <cp:lastPrinted>2022-06-16T13:15:09Z</cp:lastPrinted>
  <dcterms:created xsi:type="dcterms:W3CDTF">1997-10-16T14:53:51Z</dcterms:created>
  <dcterms:modified xsi:type="dcterms:W3CDTF">2022-06-29T17:24:30Z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0x010100F4E228DA99526E499F9C02B3F624F075</vt:lpwstr>
  </property>
  <property fmtid="{D5CDD505-2E9C-101B-9397-08002B2CF9AE}" pid="3" name="MediaServiceImageTags">
    <vt:lpwstr/>
  </property>
</Properties>
</file>